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229"/>
  <workbookPr defaultThemeVersion="124226"/>
  <mc:AlternateContent xmlns:mc="http://schemas.openxmlformats.org/markup-compatibility/2006">
    <mc:Choice Requires="x15">
      <x15ac:absPath xmlns:x15ac="http://schemas.microsoft.com/office/spreadsheetml/2010/11/ac" url="F:\My Documents\Hikes\Glacier National Park 2017\"/>
    </mc:Choice>
  </mc:AlternateContent>
  <bookViews>
    <workbookView xWindow="0" yWindow="0" windowWidth="20520" windowHeight="9465" activeTab="1"/>
  </bookViews>
  <sheets>
    <sheet name="Menu" sheetId="7" r:id="rId1"/>
    <sheet name="Itinerary" sheetId="6" r:id="rId2"/>
    <sheet name="Meal Planning" sheetId="1" r:id="rId3"/>
    <sheet name="Formulas" sheetId="9" r:id="rId4"/>
  </sheets>
  <calcPr calcId="162913"/>
</workbook>
</file>

<file path=xl/calcChain.xml><?xml version="1.0" encoding="utf-8"?>
<calcChain xmlns="http://schemas.openxmlformats.org/spreadsheetml/2006/main">
  <c r="I5" i="6" l="1"/>
  <c r="H5" i="6"/>
  <c r="G5" i="6"/>
  <c r="F5" i="6"/>
  <c r="E5" i="6"/>
  <c r="A55" i="7" l="1"/>
  <c r="A46" i="7"/>
  <c r="D46" i="7"/>
  <c r="A37" i="7"/>
  <c r="A28" i="7"/>
  <c r="A19" i="7"/>
  <c r="A11" i="7"/>
  <c r="A3" i="7"/>
  <c r="D28" i="7"/>
  <c r="D19" i="7"/>
  <c r="E19" i="7" s="1"/>
  <c r="F19" i="7" s="1"/>
  <c r="D37" i="7"/>
  <c r="E46" i="7" l="1"/>
  <c r="F46" i="7" s="1"/>
  <c r="E28" i="7"/>
  <c r="F28" i="7" s="1"/>
  <c r="E37" i="7"/>
  <c r="F37" i="7" s="1"/>
  <c r="D55" i="7" l="1"/>
  <c r="E55" i="7" s="1"/>
  <c r="D11" i="7"/>
  <c r="D3" i="7"/>
  <c r="E3" i="7" s="1"/>
  <c r="E11" i="7" l="1"/>
  <c r="F11" i="7" s="1"/>
  <c r="F55" i="7"/>
  <c r="F3" i="7"/>
  <c r="C64" i="7"/>
  <c r="D64" i="7" l="1"/>
  <c r="E64" i="7"/>
  <c r="F64" i="7" s="1"/>
</calcChain>
</file>

<file path=xl/comments1.xml><?xml version="1.0" encoding="utf-8"?>
<comments xmlns="http://schemas.openxmlformats.org/spreadsheetml/2006/main">
  <authors>
    <author>Sean</author>
  </authors>
  <commentList>
    <comment ref="I9" authorId="0" shapeId="0">
      <text>
        <r>
          <rPr>
            <sz val="9"/>
            <color indexed="81"/>
            <rFont val="Tahoma"/>
            <family val="2"/>
          </rPr>
          <t xml:space="preserve">Mileage includes side trip to lakes
</t>
        </r>
      </text>
    </comment>
    <comment ref="I14" authorId="0" shapeId="0">
      <text>
        <r>
          <rPr>
            <sz val="9"/>
            <color indexed="81"/>
            <rFont val="Tahoma"/>
            <family val="2"/>
          </rPr>
          <t>From Queen's Pass</t>
        </r>
      </text>
    </comment>
    <comment ref="B15" authorId="0" shapeId="0">
      <text>
        <r>
          <rPr>
            <sz val="9"/>
            <color indexed="81"/>
            <rFont val="Tahoma"/>
            <family val="2"/>
          </rPr>
          <t xml:space="preserve">One-way
</t>
        </r>
      </text>
    </comment>
    <comment ref="B17" authorId="0" shapeId="0">
      <text>
        <r>
          <rPr>
            <sz val="9"/>
            <color indexed="81"/>
            <rFont val="Tahoma"/>
            <family val="2"/>
          </rPr>
          <t xml:space="preserve">One-way
</t>
        </r>
      </text>
    </comment>
    <comment ref="E18" authorId="0" shapeId="0">
      <text>
        <r>
          <rPr>
            <sz val="9"/>
            <color indexed="81"/>
            <rFont val="Tahoma"/>
            <family val="2"/>
          </rPr>
          <t>From Queen's Pass</t>
        </r>
      </text>
    </comment>
    <comment ref="B19" authorId="0" shapeId="0">
      <text>
        <r>
          <rPr>
            <sz val="9"/>
            <color indexed="81"/>
            <rFont val="Tahoma"/>
            <family val="2"/>
          </rPr>
          <t xml:space="preserve">One-way
</t>
        </r>
      </text>
    </comment>
  </commentList>
</comments>
</file>

<file path=xl/sharedStrings.xml><?xml version="1.0" encoding="utf-8"?>
<sst xmlns="http://schemas.openxmlformats.org/spreadsheetml/2006/main" count="214" uniqueCount="114">
  <si>
    <t>Wed</t>
  </si>
  <si>
    <t>Thu</t>
  </si>
  <si>
    <t>Fri</t>
  </si>
  <si>
    <t>Sat</t>
  </si>
  <si>
    <t>Sun</t>
  </si>
  <si>
    <t>Mon</t>
  </si>
  <si>
    <t>B</t>
  </si>
  <si>
    <t>L</t>
  </si>
  <si>
    <t>D</t>
  </si>
  <si>
    <t>Distance (mi)</t>
  </si>
  <si>
    <t>N/A</t>
  </si>
  <si>
    <t>Elevation(ft)</t>
  </si>
  <si>
    <t>*Distance (mi)</t>
  </si>
  <si>
    <t>On the road</t>
  </si>
  <si>
    <t>Excursions</t>
  </si>
  <si>
    <t>#1</t>
  </si>
  <si>
    <t>Restaurant in Boise, ID</t>
  </si>
  <si>
    <t>#2</t>
  </si>
  <si>
    <t>#3</t>
  </si>
  <si>
    <t>Meal</t>
  </si>
  <si>
    <t>Item</t>
  </si>
  <si>
    <t>Ounces</t>
  </si>
  <si>
    <t>Pounds</t>
  </si>
  <si>
    <t>Total Weight:</t>
  </si>
  <si>
    <t>Breakfast</t>
  </si>
  <si>
    <t>None</t>
  </si>
  <si>
    <t>Snack</t>
  </si>
  <si>
    <t>Granola Bar</t>
  </si>
  <si>
    <t>Lunch</t>
  </si>
  <si>
    <t>Bagel &amp; Peanut Butter</t>
  </si>
  <si>
    <t>Trail Mix</t>
  </si>
  <si>
    <t>Dinner</t>
  </si>
  <si>
    <t>Cheese</t>
  </si>
  <si>
    <t>Dessert</t>
  </si>
  <si>
    <t>Oatmeal w/cinnamon &amp; brown sugar</t>
  </si>
  <si>
    <t>Hot chocolate</t>
  </si>
  <si>
    <t>Cream of Wheat</t>
  </si>
  <si>
    <t>Fruitcake</t>
  </si>
  <si>
    <t>Total Ounces</t>
  </si>
  <si>
    <t>Total Pounds</t>
  </si>
  <si>
    <t>Total Weight for the trip:</t>
  </si>
  <si>
    <t>Total</t>
  </si>
  <si>
    <t>Steve's Menu for Glacier Backpacking Trip - 2017</t>
  </si>
  <si>
    <t>Sunday</t>
  </si>
  <si>
    <t>Monday</t>
  </si>
  <si>
    <t>Tuesday</t>
  </si>
  <si>
    <t>Wednesday</t>
  </si>
  <si>
    <t>Thursday</t>
  </si>
  <si>
    <t>Friday</t>
  </si>
  <si>
    <t>Saturday</t>
  </si>
  <si>
    <t>Trip Day</t>
  </si>
  <si>
    <t>Buy snacks and extra water in West Glacier</t>
  </si>
  <si>
    <t>Start:</t>
  </si>
  <si>
    <t>Day of Week code</t>
  </si>
  <si>
    <t>Pasta Alfredo</t>
  </si>
  <si>
    <t>Peanut butter oatmeal</t>
  </si>
  <si>
    <t>Oatmeal w/cinnamon, raisins &amp; brown sugar</t>
  </si>
  <si>
    <t>Lentil Chili</t>
  </si>
  <si>
    <t>Salami</t>
  </si>
  <si>
    <t>Chocolate</t>
  </si>
  <si>
    <t>Chili Mac</t>
  </si>
  <si>
    <t>Mashed Potatoes</t>
  </si>
  <si>
    <t>Your itinerary is as follows;</t>
  </si>
  <si>
    <t>PERMIT# 56751</t>
  </si>
  <si>
    <t>CAMPERS; 5</t>
  </si>
  <si>
    <t>SITES; 2</t>
  </si>
  <si>
    <t>TRIP LEADER; Jones, Steven</t>
  </si>
  <si>
    <t>ENTER - TWO MEDICINE NORTH SHORE (TRAILHEAD)</t>
  </si>
  <si>
    <t>8-8-2017 - MOR - MORNING STAR</t>
  </si>
  <si>
    <t>Fires; NO</t>
  </si>
  <si>
    <t>Segment; Length 12.00</t>
  </si>
  <si>
    <t>Elevation; Up 2480 | Down 1877</t>
  </si>
  <si>
    <t>8-9-2017 - REF - RED EAGLE, FT</t>
  </si>
  <si>
    <t>Fires; YES</t>
  </si>
  <si>
    <t>Segment; Length 14.70</t>
  </si>
  <si>
    <t>Elevation; Up 2080 | Down 3080</t>
  </si>
  <si>
    <t>8-10-2017 - REY - REYNOLDS</t>
  </si>
  <si>
    <t>Segment; Length 14.30</t>
  </si>
  <si>
    <t>Elevation; Up 400 | Down 500</t>
  </si>
  <si>
    <t>8-11-2017 - GUN - GUNSIGHT LK</t>
  </si>
  <si>
    <t>Segment; Length 4.90</t>
  </si>
  <si>
    <t>Elevation; Up 500 | Down 0</t>
  </si>
  <si>
    <t>8-12-2017 - ELL - ELLEN WILSON</t>
  </si>
  <si>
    <t>Segment; Length 5.00</t>
  </si>
  <si>
    <t>Elevation; Up 1670 | Down 1017</t>
  </si>
  <si>
    <t>8-13-2017 - SNY - SNYDER LAKE</t>
  </si>
  <si>
    <t>Segment; Length 10.20</t>
  </si>
  <si>
    <t>Elevation; Up 2120 | Down 2850</t>
  </si>
  <si>
    <t>EXIT - SPERRY TRAIL (TRAILHEAD)</t>
  </si>
  <si>
    <t>Segment; Length 4.40</t>
  </si>
  <si>
    <t>Elevation; Up 0 | Down 2047</t>
  </si>
  <si>
    <t>TOTALS;</t>
  </si>
  <si>
    <t>Trip length 65.50 miles</t>
  </si>
  <si>
    <t>Elevation up 9,250 feet</t>
  </si>
  <si>
    <t>Elevation down 11,371 feet</t>
  </si>
  <si>
    <t>Tue</t>
  </si>
  <si>
    <t>Thur</t>
  </si>
  <si>
    <t>East Glacier</t>
  </si>
  <si>
    <t>Vancouver, WA</t>
  </si>
  <si>
    <t>Glacier National Park - Part of the CDT</t>
  </si>
  <si>
    <t>Two Medicine TH</t>
  </si>
  <si>
    <t>MOR</t>
  </si>
  <si>
    <t>REF</t>
  </si>
  <si>
    <t>REY</t>
  </si>
  <si>
    <t>GUN</t>
  </si>
  <si>
    <t>ELL</t>
  </si>
  <si>
    <t>SNY</t>
  </si>
  <si>
    <t>High Point</t>
  </si>
  <si>
    <t>Sunday - Don, Lori, &amp; Lori out</t>
  </si>
  <si>
    <t>Monday - Steve &amp; Sean out</t>
  </si>
  <si>
    <t>Start Time</t>
  </si>
  <si>
    <t>End Time</t>
  </si>
  <si>
    <t>Start Loc</t>
  </si>
  <si>
    <t xml:space="preserve"> End Loc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</si>
</sst>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/d/yy;@"/>
  </numFmts>
  <fonts count="11" x14ac:knownFonts="1">
    <font>
      <sz val="11"/>
      <color theme="1"/>
      <name val="Arial"/>
      <family val="2"/>
    </font>
    <font>
      <b/>
      <sz val="11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10"/>
      <color theme="1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sz val="9"/>
      <color indexed="81"/>
      <name val="Tahoma"/>
      <family val="2"/>
    </font>
    <font>
      <sz val="10"/>
      <name val="Arial"/>
    </font>
    <font>
      <sz val="10"/>
      <name val="Arial"/>
      <family val="2"/>
    </font>
    <font>
      <b/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65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64" fontId="0" fillId="0" borderId="0" xfId="0" applyNumberFormat="1"/>
    <xf numFmtId="0" fontId="1" fillId="0" borderId="0" xfId="0" applyFont="1" applyAlignment="1">
      <alignment horizontal="center" vertical="center"/>
    </xf>
    <xf numFmtId="164" fontId="2" fillId="2" borderId="2" xfId="0" applyNumberFormat="1" applyFont="1" applyFill="1" applyBorder="1" applyAlignment="1">
      <alignment horizontal="center"/>
    </xf>
    <xf numFmtId="164" fontId="1" fillId="2" borderId="4" xfId="0" applyNumberFormat="1" applyFont="1" applyFill="1" applyBorder="1" applyAlignment="1">
      <alignment horizontal="center"/>
    </xf>
    <xf numFmtId="164" fontId="1" fillId="2" borderId="5" xfId="0" applyNumberFormat="1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6" fillId="5" borderId="9" xfId="0" applyFont="1" applyFill="1" applyBorder="1" applyAlignment="1">
      <alignment horizontal="center" vertical="center"/>
    </xf>
    <xf numFmtId="0" fontId="6" fillId="5" borderId="10" xfId="0" applyFont="1" applyFill="1" applyBorder="1" applyAlignment="1">
      <alignment horizontal="center" vertical="center"/>
    </xf>
    <xf numFmtId="0" fontId="6" fillId="5" borderId="11" xfId="0" applyFont="1" applyFill="1" applyBorder="1" applyAlignment="1">
      <alignment horizontal="center" vertical="center"/>
    </xf>
    <xf numFmtId="0" fontId="6" fillId="5" borderId="12" xfId="0" applyFont="1" applyFill="1" applyBorder="1" applyAlignment="1">
      <alignment horizontal="center" vertical="center"/>
    </xf>
    <xf numFmtId="164" fontId="1" fillId="2" borderId="13" xfId="0" applyNumberFormat="1" applyFont="1" applyFill="1" applyBorder="1" applyAlignment="1">
      <alignment horizontal="center"/>
    </xf>
    <xf numFmtId="164" fontId="2" fillId="2" borderId="14" xfId="0" applyNumberFormat="1" applyFont="1" applyFill="1" applyBorder="1" applyAlignment="1">
      <alignment horizontal="center"/>
    </xf>
    <xf numFmtId="164" fontId="4" fillId="0" borderId="15" xfId="0" applyNumberFormat="1" applyFont="1" applyBorder="1" applyAlignment="1">
      <alignment horizontal="center" vertical="center"/>
    </xf>
    <xf numFmtId="0" fontId="4" fillId="0" borderId="17" xfId="0" applyNumberFormat="1" applyFont="1" applyBorder="1" applyAlignment="1">
      <alignment horizontal="center" vertical="center"/>
    </xf>
    <xf numFmtId="0" fontId="4" fillId="0" borderId="18" xfId="0" applyNumberFormat="1" applyFont="1" applyBorder="1" applyAlignment="1">
      <alignment horizontal="center" vertical="center"/>
    </xf>
    <xf numFmtId="0" fontId="1" fillId="4" borderId="19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2" fillId="0" borderId="20" xfId="0" applyNumberFormat="1" applyFont="1" applyBorder="1" applyAlignment="1">
      <alignment horizontal="center" vertical="center" wrapText="1" shrinkToFit="1"/>
    </xf>
    <xf numFmtId="0" fontId="2" fillId="0" borderId="16" xfId="0" applyNumberFormat="1" applyFont="1" applyBorder="1" applyAlignment="1">
      <alignment horizontal="center" vertical="center"/>
    </xf>
    <xf numFmtId="0" fontId="2" fillId="0" borderId="16" xfId="0" applyNumberFormat="1" applyFont="1" applyBorder="1" applyAlignment="1">
      <alignment horizontal="center" vertical="center" wrapText="1" shrinkToFit="1"/>
    </xf>
    <xf numFmtId="0" fontId="5" fillId="2" borderId="8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" fillId="0" borderId="16" xfId="0" applyNumberFormat="1" applyFont="1" applyBorder="1" applyAlignment="1">
      <alignment horizontal="center" vertical="center" wrapText="1"/>
    </xf>
    <xf numFmtId="0" fontId="4" fillId="0" borderId="0" xfId="0" applyNumberFormat="1" applyFont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164" fontId="2" fillId="0" borderId="21" xfId="0" applyNumberFormat="1" applyFont="1" applyBorder="1" applyAlignment="1">
      <alignment wrapText="1" shrinkToFit="1"/>
    </xf>
    <xf numFmtId="164" fontId="2" fillId="0" borderId="6" xfId="0" applyNumberFormat="1" applyFont="1" applyBorder="1" applyAlignment="1">
      <alignment wrapText="1" shrinkToFit="1"/>
    </xf>
    <xf numFmtId="0" fontId="1" fillId="6" borderId="22" xfId="0" applyFont="1" applyFill="1" applyBorder="1" applyAlignment="1">
      <alignment horizontal="center" vertical="center"/>
    </xf>
    <xf numFmtId="0" fontId="1" fillId="6" borderId="23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164" fontId="2" fillId="7" borderId="21" xfId="0" applyNumberFormat="1" applyFont="1" applyFill="1" applyBorder="1" applyAlignment="1">
      <alignment horizontal="center" vertical="center" wrapText="1" shrinkToFit="1"/>
    </xf>
    <xf numFmtId="164" fontId="2" fillId="7" borderId="6" xfId="0" applyNumberFormat="1" applyFont="1" applyFill="1" applyBorder="1" applyAlignment="1">
      <alignment horizontal="center" vertical="center" wrapText="1" shrinkToFit="1"/>
    </xf>
    <xf numFmtId="0" fontId="6" fillId="3" borderId="0" xfId="0" applyFont="1" applyFill="1" applyBorder="1" applyAlignment="1">
      <alignment horizontal="left" vertical="center"/>
    </xf>
    <xf numFmtId="164" fontId="4" fillId="2" borderId="15" xfId="0" applyNumberFormat="1" applyFont="1" applyFill="1" applyBorder="1" applyAlignment="1">
      <alignment horizontal="center" vertical="center"/>
    </xf>
    <xf numFmtId="164" fontId="4" fillId="2" borderId="16" xfId="0" applyNumberFormat="1" applyFont="1" applyFill="1" applyBorder="1" applyAlignment="1">
      <alignment horizontal="center" vertical="center" wrapText="1" shrinkToFit="1"/>
    </xf>
    <xf numFmtId="0" fontId="4" fillId="2" borderId="17" xfId="0" applyNumberFormat="1" applyFont="1" applyFill="1" applyBorder="1" applyAlignment="1">
      <alignment horizontal="center" vertical="center"/>
    </xf>
    <xf numFmtId="0" fontId="2" fillId="2" borderId="20" xfId="0" applyNumberFormat="1" applyFont="1" applyFill="1" applyBorder="1" applyAlignment="1">
      <alignment horizontal="center" vertical="center" wrapText="1" shrinkToFit="1"/>
    </xf>
    <xf numFmtId="0" fontId="2" fillId="2" borderId="16" xfId="0" applyNumberFormat="1" applyFont="1" applyFill="1" applyBorder="1" applyAlignment="1">
      <alignment horizontal="center" vertical="center" wrapText="1" shrinkToFit="1"/>
    </xf>
    <xf numFmtId="0" fontId="8" fillId="0" borderId="0" xfId="1"/>
    <xf numFmtId="0" fontId="8" fillId="8" borderId="24" xfId="1" applyFill="1" applyBorder="1"/>
    <xf numFmtId="0" fontId="8" fillId="8" borderId="24" xfId="1" applyFill="1" applyBorder="1" applyAlignment="1">
      <alignment horizontal="right"/>
    </xf>
    <xf numFmtId="0" fontId="8" fillId="9" borderId="24" xfId="1" applyFill="1" applyBorder="1"/>
    <xf numFmtId="0" fontId="8" fillId="9" borderId="25" xfId="1" applyFill="1" applyBorder="1"/>
    <xf numFmtId="0" fontId="8" fillId="9" borderId="26" xfId="1" applyFill="1" applyBorder="1"/>
    <xf numFmtId="0" fontId="8" fillId="9" borderId="27" xfId="1" applyFill="1" applyBorder="1"/>
    <xf numFmtId="12" fontId="8" fillId="9" borderId="26" xfId="1" applyNumberFormat="1" applyFill="1" applyBorder="1" applyAlignment="1">
      <alignment horizontal="left"/>
    </xf>
    <xf numFmtId="0" fontId="8" fillId="0" borderId="24" xfId="1" applyBorder="1"/>
    <xf numFmtId="0" fontId="8" fillId="0" borderId="28" xfId="1" applyBorder="1"/>
    <xf numFmtId="0" fontId="8" fillId="0" borderId="29" xfId="1" applyBorder="1"/>
    <xf numFmtId="0" fontId="9" fillId="0" borderId="24" xfId="1" applyFont="1" applyBorder="1"/>
    <xf numFmtId="0" fontId="8" fillId="0" borderId="30" xfId="1" applyBorder="1"/>
    <xf numFmtId="0" fontId="8" fillId="9" borderId="24" xfId="1" applyFill="1" applyBorder="1" applyAlignment="1">
      <alignment wrapText="1"/>
    </xf>
    <xf numFmtId="0" fontId="0" fillId="0" borderId="0" xfId="0" applyAlignment="1">
      <alignment horizontal="center" vertical="top"/>
    </xf>
    <xf numFmtId="0" fontId="9" fillId="0" borderId="0" xfId="1" applyFont="1"/>
    <xf numFmtId="0" fontId="10" fillId="0" borderId="0" xfId="1" applyFont="1" applyAlignment="1">
      <alignment horizontal="right"/>
    </xf>
    <xf numFmtId="14" fontId="10" fillId="0" borderId="0" xfId="1" applyNumberFormat="1" applyFont="1" applyAlignment="1">
      <alignment horizontal="left"/>
    </xf>
    <xf numFmtId="0" fontId="1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3" fontId="4" fillId="2" borderId="18" xfId="0" applyNumberFormat="1" applyFont="1" applyFill="1" applyBorder="1" applyAlignment="1">
      <alignment horizontal="center" vertical="center"/>
    </xf>
    <xf numFmtId="3" fontId="4" fillId="0" borderId="18" xfId="0" applyNumberFormat="1" applyFont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9"/>
  <sheetViews>
    <sheetView topLeftCell="A27" workbookViewId="0">
      <selection activeCell="C39" sqref="C39"/>
    </sheetView>
  </sheetViews>
  <sheetFormatPr defaultRowHeight="12.75" x14ac:dyDescent="0.35"/>
  <cols>
    <col min="1" max="1" width="29.1875" style="43" customWidth="1"/>
    <col min="2" max="2" width="27.625" style="43" bestFit="1" customWidth="1"/>
    <col min="3" max="5" width="9" style="43"/>
    <col min="6" max="6" width="6.5" style="43" bestFit="1" customWidth="1"/>
    <col min="7" max="256" width="9" style="43"/>
    <col min="257" max="257" width="18.75" style="43" customWidth="1"/>
    <col min="258" max="258" width="27.625" style="43" bestFit="1" customWidth="1"/>
    <col min="259" max="261" width="9" style="43"/>
    <col min="262" max="262" width="6.5" style="43" bestFit="1" customWidth="1"/>
    <col min="263" max="512" width="9" style="43"/>
    <col min="513" max="513" width="18.75" style="43" customWidth="1"/>
    <col min="514" max="514" width="27.625" style="43" bestFit="1" customWidth="1"/>
    <col min="515" max="517" width="9" style="43"/>
    <col min="518" max="518" width="6.5" style="43" bestFit="1" customWidth="1"/>
    <col min="519" max="768" width="9" style="43"/>
    <col min="769" max="769" width="18.75" style="43" customWidth="1"/>
    <col min="770" max="770" width="27.625" style="43" bestFit="1" customWidth="1"/>
    <col min="771" max="773" width="9" style="43"/>
    <col min="774" max="774" width="6.5" style="43" bestFit="1" customWidth="1"/>
    <col min="775" max="1024" width="9" style="43"/>
    <col min="1025" max="1025" width="18.75" style="43" customWidth="1"/>
    <col min="1026" max="1026" width="27.625" style="43" bestFit="1" customWidth="1"/>
    <col min="1027" max="1029" width="9" style="43"/>
    <col min="1030" max="1030" width="6.5" style="43" bestFit="1" customWidth="1"/>
    <col min="1031" max="1280" width="9" style="43"/>
    <col min="1281" max="1281" width="18.75" style="43" customWidth="1"/>
    <col min="1282" max="1282" width="27.625" style="43" bestFit="1" customWidth="1"/>
    <col min="1283" max="1285" width="9" style="43"/>
    <col min="1286" max="1286" width="6.5" style="43" bestFit="1" customWidth="1"/>
    <col min="1287" max="1536" width="9" style="43"/>
    <col min="1537" max="1537" width="18.75" style="43" customWidth="1"/>
    <col min="1538" max="1538" width="27.625" style="43" bestFit="1" customWidth="1"/>
    <col min="1539" max="1541" width="9" style="43"/>
    <col min="1542" max="1542" width="6.5" style="43" bestFit="1" customWidth="1"/>
    <col min="1543" max="1792" width="9" style="43"/>
    <col min="1793" max="1793" width="18.75" style="43" customWidth="1"/>
    <col min="1794" max="1794" width="27.625" style="43" bestFit="1" customWidth="1"/>
    <col min="1795" max="1797" width="9" style="43"/>
    <col min="1798" max="1798" width="6.5" style="43" bestFit="1" customWidth="1"/>
    <col min="1799" max="2048" width="9" style="43"/>
    <col min="2049" max="2049" width="18.75" style="43" customWidth="1"/>
    <col min="2050" max="2050" width="27.625" style="43" bestFit="1" customWidth="1"/>
    <col min="2051" max="2053" width="9" style="43"/>
    <col min="2054" max="2054" width="6.5" style="43" bestFit="1" customWidth="1"/>
    <col min="2055" max="2304" width="9" style="43"/>
    <col min="2305" max="2305" width="18.75" style="43" customWidth="1"/>
    <col min="2306" max="2306" width="27.625" style="43" bestFit="1" customWidth="1"/>
    <col min="2307" max="2309" width="9" style="43"/>
    <col min="2310" max="2310" width="6.5" style="43" bestFit="1" customWidth="1"/>
    <col min="2311" max="2560" width="9" style="43"/>
    <col min="2561" max="2561" width="18.75" style="43" customWidth="1"/>
    <col min="2562" max="2562" width="27.625" style="43" bestFit="1" customWidth="1"/>
    <col min="2563" max="2565" width="9" style="43"/>
    <col min="2566" max="2566" width="6.5" style="43" bestFit="1" customWidth="1"/>
    <col min="2567" max="2816" width="9" style="43"/>
    <col min="2817" max="2817" width="18.75" style="43" customWidth="1"/>
    <col min="2818" max="2818" width="27.625" style="43" bestFit="1" customWidth="1"/>
    <col min="2819" max="2821" width="9" style="43"/>
    <col min="2822" max="2822" width="6.5" style="43" bestFit="1" customWidth="1"/>
    <col min="2823" max="3072" width="9" style="43"/>
    <col min="3073" max="3073" width="18.75" style="43" customWidth="1"/>
    <col min="3074" max="3074" width="27.625" style="43" bestFit="1" customWidth="1"/>
    <col min="3075" max="3077" width="9" style="43"/>
    <col min="3078" max="3078" width="6.5" style="43" bestFit="1" customWidth="1"/>
    <col min="3079" max="3328" width="9" style="43"/>
    <col min="3329" max="3329" width="18.75" style="43" customWidth="1"/>
    <col min="3330" max="3330" width="27.625" style="43" bestFit="1" customWidth="1"/>
    <col min="3331" max="3333" width="9" style="43"/>
    <col min="3334" max="3334" width="6.5" style="43" bestFit="1" customWidth="1"/>
    <col min="3335" max="3584" width="9" style="43"/>
    <col min="3585" max="3585" width="18.75" style="43" customWidth="1"/>
    <col min="3586" max="3586" width="27.625" style="43" bestFit="1" customWidth="1"/>
    <col min="3587" max="3589" width="9" style="43"/>
    <col min="3590" max="3590" width="6.5" style="43" bestFit="1" customWidth="1"/>
    <col min="3591" max="3840" width="9" style="43"/>
    <col min="3841" max="3841" width="18.75" style="43" customWidth="1"/>
    <col min="3842" max="3842" width="27.625" style="43" bestFit="1" customWidth="1"/>
    <col min="3843" max="3845" width="9" style="43"/>
    <col min="3846" max="3846" width="6.5" style="43" bestFit="1" customWidth="1"/>
    <col min="3847" max="4096" width="9" style="43"/>
    <col min="4097" max="4097" width="18.75" style="43" customWidth="1"/>
    <col min="4098" max="4098" width="27.625" style="43" bestFit="1" customWidth="1"/>
    <col min="4099" max="4101" width="9" style="43"/>
    <col min="4102" max="4102" width="6.5" style="43" bestFit="1" customWidth="1"/>
    <col min="4103" max="4352" width="9" style="43"/>
    <col min="4353" max="4353" width="18.75" style="43" customWidth="1"/>
    <col min="4354" max="4354" width="27.625" style="43" bestFit="1" customWidth="1"/>
    <col min="4355" max="4357" width="9" style="43"/>
    <col min="4358" max="4358" width="6.5" style="43" bestFit="1" customWidth="1"/>
    <col min="4359" max="4608" width="9" style="43"/>
    <col min="4609" max="4609" width="18.75" style="43" customWidth="1"/>
    <col min="4610" max="4610" width="27.625" style="43" bestFit="1" customWidth="1"/>
    <col min="4611" max="4613" width="9" style="43"/>
    <col min="4614" max="4614" width="6.5" style="43" bestFit="1" customWidth="1"/>
    <col min="4615" max="4864" width="9" style="43"/>
    <col min="4865" max="4865" width="18.75" style="43" customWidth="1"/>
    <col min="4866" max="4866" width="27.625" style="43" bestFit="1" customWidth="1"/>
    <col min="4867" max="4869" width="9" style="43"/>
    <col min="4870" max="4870" width="6.5" style="43" bestFit="1" customWidth="1"/>
    <col min="4871" max="5120" width="9" style="43"/>
    <col min="5121" max="5121" width="18.75" style="43" customWidth="1"/>
    <col min="5122" max="5122" width="27.625" style="43" bestFit="1" customWidth="1"/>
    <col min="5123" max="5125" width="9" style="43"/>
    <col min="5126" max="5126" width="6.5" style="43" bestFit="1" customWidth="1"/>
    <col min="5127" max="5376" width="9" style="43"/>
    <col min="5377" max="5377" width="18.75" style="43" customWidth="1"/>
    <col min="5378" max="5378" width="27.625" style="43" bestFit="1" customWidth="1"/>
    <col min="5379" max="5381" width="9" style="43"/>
    <col min="5382" max="5382" width="6.5" style="43" bestFit="1" customWidth="1"/>
    <col min="5383" max="5632" width="9" style="43"/>
    <col min="5633" max="5633" width="18.75" style="43" customWidth="1"/>
    <col min="5634" max="5634" width="27.625" style="43" bestFit="1" customWidth="1"/>
    <col min="5635" max="5637" width="9" style="43"/>
    <col min="5638" max="5638" width="6.5" style="43" bestFit="1" customWidth="1"/>
    <col min="5639" max="5888" width="9" style="43"/>
    <col min="5889" max="5889" width="18.75" style="43" customWidth="1"/>
    <col min="5890" max="5890" width="27.625" style="43" bestFit="1" customWidth="1"/>
    <col min="5891" max="5893" width="9" style="43"/>
    <col min="5894" max="5894" width="6.5" style="43" bestFit="1" customWidth="1"/>
    <col min="5895" max="6144" width="9" style="43"/>
    <col min="6145" max="6145" width="18.75" style="43" customWidth="1"/>
    <col min="6146" max="6146" width="27.625" style="43" bestFit="1" customWidth="1"/>
    <col min="6147" max="6149" width="9" style="43"/>
    <col min="6150" max="6150" width="6.5" style="43" bestFit="1" customWidth="1"/>
    <col min="6151" max="6400" width="9" style="43"/>
    <col min="6401" max="6401" width="18.75" style="43" customWidth="1"/>
    <col min="6402" max="6402" width="27.625" style="43" bestFit="1" customWidth="1"/>
    <col min="6403" max="6405" width="9" style="43"/>
    <col min="6406" max="6406" width="6.5" style="43" bestFit="1" customWidth="1"/>
    <col min="6407" max="6656" width="9" style="43"/>
    <col min="6657" max="6657" width="18.75" style="43" customWidth="1"/>
    <col min="6658" max="6658" width="27.625" style="43" bestFit="1" customWidth="1"/>
    <col min="6659" max="6661" width="9" style="43"/>
    <col min="6662" max="6662" width="6.5" style="43" bestFit="1" customWidth="1"/>
    <col min="6663" max="6912" width="9" style="43"/>
    <col min="6913" max="6913" width="18.75" style="43" customWidth="1"/>
    <col min="6914" max="6914" width="27.625" style="43" bestFit="1" customWidth="1"/>
    <col min="6915" max="6917" width="9" style="43"/>
    <col min="6918" max="6918" width="6.5" style="43" bestFit="1" customWidth="1"/>
    <col min="6919" max="7168" width="9" style="43"/>
    <col min="7169" max="7169" width="18.75" style="43" customWidth="1"/>
    <col min="7170" max="7170" width="27.625" style="43" bestFit="1" customWidth="1"/>
    <col min="7171" max="7173" width="9" style="43"/>
    <col min="7174" max="7174" width="6.5" style="43" bestFit="1" customWidth="1"/>
    <col min="7175" max="7424" width="9" style="43"/>
    <col min="7425" max="7425" width="18.75" style="43" customWidth="1"/>
    <col min="7426" max="7426" width="27.625" style="43" bestFit="1" customWidth="1"/>
    <col min="7427" max="7429" width="9" style="43"/>
    <col min="7430" max="7430" width="6.5" style="43" bestFit="1" customWidth="1"/>
    <col min="7431" max="7680" width="9" style="43"/>
    <col min="7681" max="7681" width="18.75" style="43" customWidth="1"/>
    <col min="7682" max="7682" width="27.625" style="43" bestFit="1" customWidth="1"/>
    <col min="7683" max="7685" width="9" style="43"/>
    <col min="7686" max="7686" width="6.5" style="43" bestFit="1" customWidth="1"/>
    <col min="7687" max="7936" width="9" style="43"/>
    <col min="7937" max="7937" width="18.75" style="43" customWidth="1"/>
    <col min="7938" max="7938" width="27.625" style="43" bestFit="1" customWidth="1"/>
    <col min="7939" max="7941" width="9" style="43"/>
    <col min="7942" max="7942" width="6.5" style="43" bestFit="1" customWidth="1"/>
    <col min="7943" max="8192" width="9" style="43"/>
    <col min="8193" max="8193" width="18.75" style="43" customWidth="1"/>
    <col min="8194" max="8194" width="27.625" style="43" bestFit="1" customWidth="1"/>
    <col min="8195" max="8197" width="9" style="43"/>
    <col min="8198" max="8198" width="6.5" style="43" bestFit="1" customWidth="1"/>
    <col min="8199" max="8448" width="9" style="43"/>
    <col min="8449" max="8449" width="18.75" style="43" customWidth="1"/>
    <col min="8450" max="8450" width="27.625" style="43" bestFit="1" customWidth="1"/>
    <col min="8451" max="8453" width="9" style="43"/>
    <col min="8454" max="8454" width="6.5" style="43" bestFit="1" customWidth="1"/>
    <col min="8455" max="8704" width="9" style="43"/>
    <col min="8705" max="8705" width="18.75" style="43" customWidth="1"/>
    <col min="8706" max="8706" width="27.625" style="43" bestFit="1" customWidth="1"/>
    <col min="8707" max="8709" width="9" style="43"/>
    <col min="8710" max="8710" width="6.5" style="43" bestFit="1" customWidth="1"/>
    <col min="8711" max="8960" width="9" style="43"/>
    <col min="8961" max="8961" width="18.75" style="43" customWidth="1"/>
    <col min="8962" max="8962" width="27.625" style="43" bestFit="1" customWidth="1"/>
    <col min="8963" max="8965" width="9" style="43"/>
    <col min="8966" max="8966" width="6.5" style="43" bestFit="1" customWidth="1"/>
    <col min="8967" max="9216" width="9" style="43"/>
    <col min="9217" max="9217" width="18.75" style="43" customWidth="1"/>
    <col min="9218" max="9218" width="27.625" style="43" bestFit="1" customWidth="1"/>
    <col min="9219" max="9221" width="9" style="43"/>
    <col min="9222" max="9222" width="6.5" style="43" bestFit="1" customWidth="1"/>
    <col min="9223" max="9472" width="9" style="43"/>
    <col min="9473" max="9473" width="18.75" style="43" customWidth="1"/>
    <col min="9474" max="9474" width="27.625" style="43" bestFit="1" customWidth="1"/>
    <col min="9475" max="9477" width="9" style="43"/>
    <col min="9478" max="9478" width="6.5" style="43" bestFit="1" customWidth="1"/>
    <col min="9479" max="9728" width="9" style="43"/>
    <col min="9729" max="9729" width="18.75" style="43" customWidth="1"/>
    <col min="9730" max="9730" width="27.625" style="43" bestFit="1" customWidth="1"/>
    <col min="9731" max="9733" width="9" style="43"/>
    <col min="9734" max="9734" width="6.5" style="43" bestFit="1" customWidth="1"/>
    <col min="9735" max="9984" width="9" style="43"/>
    <col min="9985" max="9985" width="18.75" style="43" customWidth="1"/>
    <col min="9986" max="9986" width="27.625" style="43" bestFit="1" customWidth="1"/>
    <col min="9987" max="9989" width="9" style="43"/>
    <col min="9990" max="9990" width="6.5" style="43" bestFit="1" customWidth="1"/>
    <col min="9991" max="10240" width="9" style="43"/>
    <col min="10241" max="10241" width="18.75" style="43" customWidth="1"/>
    <col min="10242" max="10242" width="27.625" style="43" bestFit="1" customWidth="1"/>
    <col min="10243" max="10245" width="9" style="43"/>
    <col min="10246" max="10246" width="6.5" style="43" bestFit="1" customWidth="1"/>
    <col min="10247" max="10496" width="9" style="43"/>
    <col min="10497" max="10497" width="18.75" style="43" customWidth="1"/>
    <col min="10498" max="10498" width="27.625" style="43" bestFit="1" customWidth="1"/>
    <col min="10499" max="10501" width="9" style="43"/>
    <col min="10502" max="10502" width="6.5" style="43" bestFit="1" customWidth="1"/>
    <col min="10503" max="10752" width="9" style="43"/>
    <col min="10753" max="10753" width="18.75" style="43" customWidth="1"/>
    <col min="10754" max="10754" width="27.625" style="43" bestFit="1" customWidth="1"/>
    <col min="10755" max="10757" width="9" style="43"/>
    <col min="10758" max="10758" width="6.5" style="43" bestFit="1" customWidth="1"/>
    <col min="10759" max="11008" width="9" style="43"/>
    <col min="11009" max="11009" width="18.75" style="43" customWidth="1"/>
    <col min="11010" max="11010" width="27.625" style="43" bestFit="1" customWidth="1"/>
    <col min="11011" max="11013" width="9" style="43"/>
    <col min="11014" max="11014" width="6.5" style="43" bestFit="1" customWidth="1"/>
    <col min="11015" max="11264" width="9" style="43"/>
    <col min="11265" max="11265" width="18.75" style="43" customWidth="1"/>
    <col min="11266" max="11266" width="27.625" style="43" bestFit="1" customWidth="1"/>
    <col min="11267" max="11269" width="9" style="43"/>
    <col min="11270" max="11270" width="6.5" style="43" bestFit="1" customWidth="1"/>
    <col min="11271" max="11520" width="9" style="43"/>
    <col min="11521" max="11521" width="18.75" style="43" customWidth="1"/>
    <col min="11522" max="11522" width="27.625" style="43" bestFit="1" customWidth="1"/>
    <col min="11523" max="11525" width="9" style="43"/>
    <col min="11526" max="11526" width="6.5" style="43" bestFit="1" customWidth="1"/>
    <col min="11527" max="11776" width="9" style="43"/>
    <col min="11777" max="11777" width="18.75" style="43" customWidth="1"/>
    <col min="11778" max="11778" width="27.625" style="43" bestFit="1" customWidth="1"/>
    <col min="11779" max="11781" width="9" style="43"/>
    <col min="11782" max="11782" width="6.5" style="43" bestFit="1" customWidth="1"/>
    <col min="11783" max="12032" width="9" style="43"/>
    <col min="12033" max="12033" width="18.75" style="43" customWidth="1"/>
    <col min="12034" max="12034" width="27.625" style="43" bestFit="1" customWidth="1"/>
    <col min="12035" max="12037" width="9" style="43"/>
    <col min="12038" max="12038" width="6.5" style="43" bestFit="1" customWidth="1"/>
    <col min="12039" max="12288" width="9" style="43"/>
    <col min="12289" max="12289" width="18.75" style="43" customWidth="1"/>
    <col min="12290" max="12290" width="27.625" style="43" bestFit="1" customWidth="1"/>
    <col min="12291" max="12293" width="9" style="43"/>
    <col min="12294" max="12294" width="6.5" style="43" bestFit="1" customWidth="1"/>
    <col min="12295" max="12544" width="9" style="43"/>
    <col min="12545" max="12545" width="18.75" style="43" customWidth="1"/>
    <col min="12546" max="12546" width="27.625" style="43" bestFit="1" customWidth="1"/>
    <col min="12547" max="12549" width="9" style="43"/>
    <col min="12550" max="12550" width="6.5" style="43" bestFit="1" customWidth="1"/>
    <col min="12551" max="12800" width="9" style="43"/>
    <col min="12801" max="12801" width="18.75" style="43" customWidth="1"/>
    <col min="12802" max="12802" width="27.625" style="43" bestFit="1" customWidth="1"/>
    <col min="12803" max="12805" width="9" style="43"/>
    <col min="12806" max="12806" width="6.5" style="43" bestFit="1" customWidth="1"/>
    <col min="12807" max="13056" width="9" style="43"/>
    <col min="13057" max="13057" width="18.75" style="43" customWidth="1"/>
    <col min="13058" max="13058" width="27.625" style="43" bestFit="1" customWidth="1"/>
    <col min="13059" max="13061" width="9" style="43"/>
    <col min="13062" max="13062" width="6.5" style="43" bestFit="1" customWidth="1"/>
    <col min="13063" max="13312" width="9" style="43"/>
    <col min="13313" max="13313" width="18.75" style="43" customWidth="1"/>
    <col min="13314" max="13314" width="27.625" style="43" bestFit="1" customWidth="1"/>
    <col min="13315" max="13317" width="9" style="43"/>
    <col min="13318" max="13318" width="6.5" style="43" bestFit="1" customWidth="1"/>
    <col min="13319" max="13568" width="9" style="43"/>
    <col min="13569" max="13569" width="18.75" style="43" customWidth="1"/>
    <col min="13570" max="13570" width="27.625" style="43" bestFit="1" customWidth="1"/>
    <col min="13571" max="13573" width="9" style="43"/>
    <col min="13574" max="13574" width="6.5" style="43" bestFit="1" customWidth="1"/>
    <col min="13575" max="13824" width="9" style="43"/>
    <col min="13825" max="13825" width="18.75" style="43" customWidth="1"/>
    <col min="13826" max="13826" width="27.625" style="43" bestFit="1" customWidth="1"/>
    <col min="13827" max="13829" width="9" style="43"/>
    <col min="13830" max="13830" width="6.5" style="43" bestFit="1" customWidth="1"/>
    <col min="13831" max="14080" width="9" style="43"/>
    <col min="14081" max="14081" width="18.75" style="43" customWidth="1"/>
    <col min="14082" max="14082" width="27.625" style="43" bestFit="1" customWidth="1"/>
    <col min="14083" max="14085" width="9" style="43"/>
    <col min="14086" max="14086" width="6.5" style="43" bestFit="1" customWidth="1"/>
    <col min="14087" max="14336" width="9" style="43"/>
    <col min="14337" max="14337" width="18.75" style="43" customWidth="1"/>
    <col min="14338" max="14338" width="27.625" style="43" bestFit="1" customWidth="1"/>
    <col min="14339" max="14341" width="9" style="43"/>
    <col min="14342" max="14342" width="6.5" style="43" bestFit="1" customWidth="1"/>
    <col min="14343" max="14592" width="9" style="43"/>
    <col min="14593" max="14593" width="18.75" style="43" customWidth="1"/>
    <col min="14594" max="14594" width="27.625" style="43" bestFit="1" customWidth="1"/>
    <col min="14595" max="14597" width="9" style="43"/>
    <col min="14598" max="14598" width="6.5" style="43" bestFit="1" customWidth="1"/>
    <col min="14599" max="14848" width="9" style="43"/>
    <col min="14849" max="14849" width="18.75" style="43" customWidth="1"/>
    <col min="14850" max="14850" width="27.625" style="43" bestFit="1" customWidth="1"/>
    <col min="14851" max="14853" width="9" style="43"/>
    <col min="14854" max="14854" width="6.5" style="43" bestFit="1" customWidth="1"/>
    <col min="14855" max="15104" width="9" style="43"/>
    <col min="15105" max="15105" width="18.75" style="43" customWidth="1"/>
    <col min="15106" max="15106" width="27.625" style="43" bestFit="1" customWidth="1"/>
    <col min="15107" max="15109" width="9" style="43"/>
    <col min="15110" max="15110" width="6.5" style="43" bestFit="1" customWidth="1"/>
    <col min="15111" max="15360" width="9" style="43"/>
    <col min="15361" max="15361" width="18.75" style="43" customWidth="1"/>
    <col min="15362" max="15362" width="27.625" style="43" bestFit="1" customWidth="1"/>
    <col min="15363" max="15365" width="9" style="43"/>
    <col min="15366" max="15366" width="6.5" style="43" bestFit="1" customWidth="1"/>
    <col min="15367" max="15616" width="9" style="43"/>
    <col min="15617" max="15617" width="18.75" style="43" customWidth="1"/>
    <col min="15618" max="15618" width="27.625" style="43" bestFit="1" customWidth="1"/>
    <col min="15619" max="15621" width="9" style="43"/>
    <col min="15622" max="15622" width="6.5" style="43" bestFit="1" customWidth="1"/>
    <col min="15623" max="15872" width="9" style="43"/>
    <col min="15873" max="15873" width="18.75" style="43" customWidth="1"/>
    <col min="15874" max="15874" width="27.625" style="43" bestFit="1" customWidth="1"/>
    <col min="15875" max="15877" width="9" style="43"/>
    <col min="15878" max="15878" width="6.5" style="43" bestFit="1" customWidth="1"/>
    <col min="15879" max="16128" width="9" style="43"/>
    <col min="16129" max="16129" width="18.75" style="43" customWidth="1"/>
    <col min="16130" max="16130" width="27.625" style="43" bestFit="1" customWidth="1"/>
    <col min="16131" max="16133" width="9" style="43"/>
    <col min="16134" max="16134" width="6.5" style="43" bestFit="1" customWidth="1"/>
    <col min="16135" max="16384" width="9" style="43"/>
  </cols>
  <sheetData>
    <row r="1" spans="1:6" ht="13.15" x14ac:dyDescent="0.4">
      <c r="A1" s="43" t="s">
        <v>42</v>
      </c>
      <c r="C1" s="59" t="s">
        <v>52</v>
      </c>
      <c r="D1" s="60">
        <v>42955</v>
      </c>
    </row>
    <row r="2" spans="1:6" x14ac:dyDescent="0.35">
      <c r="A2" s="44" t="s">
        <v>19</v>
      </c>
      <c r="B2" s="44" t="s">
        <v>20</v>
      </c>
      <c r="C2" s="44" t="s">
        <v>21</v>
      </c>
      <c r="D2" s="44" t="s">
        <v>21</v>
      </c>
      <c r="E2" s="45" t="s">
        <v>22</v>
      </c>
      <c r="F2" s="44" t="s">
        <v>21</v>
      </c>
    </row>
    <row r="3" spans="1:6" x14ac:dyDescent="0.35">
      <c r="A3" s="46" t="str">
        <f>"Day " &amp;Formulas!A4 &amp;" - " &amp; VLOOKUP(Formulas!A4,Formulas!$A$2:$C$15,3,0) &amp; " - " &amp; TEXT(D1 - 1 + Formulas!A4,"m/d/yy")</f>
        <v>Day 1 - Tuesday - 8/8/17</v>
      </c>
      <c r="B3" s="47" t="s">
        <v>23</v>
      </c>
      <c r="C3" s="47"/>
      <c r="D3" s="48">
        <f>SUM(C4:C10)</f>
        <v>16.875</v>
      </c>
      <c r="E3" s="49">
        <f>INT(D3/16)</f>
        <v>1</v>
      </c>
      <c r="F3" s="50">
        <f>D3-E3*16</f>
        <v>0.875</v>
      </c>
    </row>
    <row r="4" spans="1:6" x14ac:dyDescent="0.35">
      <c r="A4" s="51" t="s">
        <v>24</v>
      </c>
      <c r="B4" s="51" t="s">
        <v>25</v>
      </c>
      <c r="C4" s="51"/>
      <c r="D4" s="52"/>
    </row>
    <row r="5" spans="1:6" x14ac:dyDescent="0.35">
      <c r="A5" s="51" t="s">
        <v>26</v>
      </c>
      <c r="B5" s="51" t="s">
        <v>27</v>
      </c>
      <c r="C5" s="51">
        <v>2.875</v>
      </c>
    </row>
    <row r="6" spans="1:6" x14ac:dyDescent="0.35">
      <c r="A6" s="51" t="s">
        <v>28</v>
      </c>
      <c r="B6" s="51" t="s">
        <v>29</v>
      </c>
      <c r="C6" s="51">
        <v>5</v>
      </c>
    </row>
    <row r="7" spans="1:6" x14ac:dyDescent="0.35">
      <c r="A7" s="51" t="s">
        <v>26</v>
      </c>
      <c r="B7" s="51" t="s">
        <v>30</v>
      </c>
      <c r="C7" s="51">
        <v>3</v>
      </c>
    </row>
    <row r="8" spans="1:6" x14ac:dyDescent="0.35">
      <c r="A8" s="53" t="s">
        <v>31</v>
      </c>
      <c r="B8" s="54" t="s">
        <v>57</v>
      </c>
      <c r="C8" s="51">
        <v>4</v>
      </c>
    </row>
    <row r="9" spans="1:6" x14ac:dyDescent="0.35">
      <c r="A9" s="53"/>
      <c r="B9" s="54" t="s">
        <v>58</v>
      </c>
      <c r="C9" s="51">
        <v>2</v>
      </c>
    </row>
    <row r="10" spans="1:6" x14ac:dyDescent="0.35">
      <c r="A10" s="51" t="s">
        <v>33</v>
      </c>
      <c r="B10" s="51" t="s">
        <v>25</v>
      </c>
      <c r="C10" s="51"/>
    </row>
    <row r="11" spans="1:6" x14ac:dyDescent="0.35">
      <c r="A11" s="46" t="str">
        <f>"Day " &amp;Formulas!A5 &amp;" - " &amp; VLOOKUP(Formulas!A5,Formulas!$A$2:$C$15,3,0) &amp; " - " &amp; TEXT(D1 - 1 + Formulas!A5,"m/d/yy")</f>
        <v>Day 2 - Wednesday - 8/9/17</v>
      </c>
      <c r="B11" s="47" t="s">
        <v>23</v>
      </c>
      <c r="C11" s="47"/>
      <c r="D11" s="48">
        <f>SUM(C12:C18)</f>
        <v>22.15</v>
      </c>
      <c r="E11" s="49">
        <f>INT(D11/16)</f>
        <v>1</v>
      </c>
      <c r="F11" s="50">
        <f>D11-E11*16</f>
        <v>6.1499999999999986</v>
      </c>
    </row>
    <row r="12" spans="1:6" x14ac:dyDescent="0.35">
      <c r="A12" s="53" t="s">
        <v>24</v>
      </c>
      <c r="B12" s="51" t="s">
        <v>34</v>
      </c>
      <c r="C12" s="51">
        <v>5</v>
      </c>
      <c r="D12" s="52"/>
    </row>
    <row r="13" spans="1:6" x14ac:dyDescent="0.35">
      <c r="A13" s="55"/>
      <c r="B13" s="54" t="s">
        <v>35</v>
      </c>
      <c r="C13" s="51">
        <v>1</v>
      </c>
    </row>
    <row r="14" spans="1:6" x14ac:dyDescent="0.35">
      <c r="A14" s="51" t="s">
        <v>26</v>
      </c>
      <c r="B14" s="51" t="s">
        <v>27</v>
      </c>
      <c r="C14" s="51">
        <v>3.75</v>
      </c>
    </row>
    <row r="15" spans="1:6" x14ac:dyDescent="0.35">
      <c r="A15" s="51" t="s">
        <v>28</v>
      </c>
      <c r="B15" s="51" t="s">
        <v>29</v>
      </c>
      <c r="C15" s="51">
        <v>5</v>
      </c>
    </row>
    <row r="16" spans="1:6" x14ac:dyDescent="0.35">
      <c r="A16" s="51" t="s">
        <v>26</v>
      </c>
      <c r="B16" s="51" t="s">
        <v>30</v>
      </c>
      <c r="C16" s="51">
        <v>2</v>
      </c>
    </row>
    <row r="17" spans="1:6" x14ac:dyDescent="0.35">
      <c r="A17" s="53" t="s">
        <v>31</v>
      </c>
      <c r="B17" s="54" t="s">
        <v>54</v>
      </c>
      <c r="C17" s="51">
        <v>4.4000000000000004</v>
      </c>
    </row>
    <row r="18" spans="1:6" x14ac:dyDescent="0.35">
      <c r="A18" s="51" t="s">
        <v>33</v>
      </c>
      <c r="B18" s="51" t="s">
        <v>59</v>
      </c>
      <c r="C18" s="51">
        <v>1</v>
      </c>
    </row>
    <row r="19" spans="1:6" x14ac:dyDescent="0.35">
      <c r="A19" s="46" t="str">
        <f>"Day " &amp;Formulas!A6 &amp;" - " &amp; VLOOKUP(Formulas!A6,Formulas!$A$2:$C$15,3,0) &amp; " - " &amp; TEXT(D1 - 1 + Formulas!A6,"m/d/yy")</f>
        <v>Day 3 - Thursday - 8/10/17</v>
      </c>
      <c r="B19" s="47" t="s">
        <v>23</v>
      </c>
      <c r="C19" s="47"/>
      <c r="D19" s="48">
        <f>SUM(C20:C27)</f>
        <v>21.875</v>
      </c>
      <c r="E19" s="49">
        <f>INT(D19/16)</f>
        <v>1</v>
      </c>
      <c r="F19" s="50">
        <f>D19-E19*16</f>
        <v>5.875</v>
      </c>
    </row>
    <row r="20" spans="1:6" x14ac:dyDescent="0.35">
      <c r="A20" s="53" t="s">
        <v>24</v>
      </c>
      <c r="B20" s="51" t="s">
        <v>36</v>
      </c>
      <c r="C20" s="51">
        <v>4</v>
      </c>
      <c r="D20" s="52"/>
    </row>
    <row r="21" spans="1:6" x14ac:dyDescent="0.35">
      <c r="A21" s="55"/>
      <c r="B21" s="51" t="s">
        <v>35</v>
      </c>
      <c r="C21" s="51">
        <v>1.5</v>
      </c>
    </row>
    <row r="22" spans="1:6" x14ac:dyDescent="0.35">
      <c r="A22" s="51" t="s">
        <v>26</v>
      </c>
      <c r="B22" s="51" t="s">
        <v>27</v>
      </c>
      <c r="C22" s="51">
        <v>2.875</v>
      </c>
    </row>
    <row r="23" spans="1:6" x14ac:dyDescent="0.35">
      <c r="A23" s="51" t="s">
        <v>28</v>
      </c>
      <c r="B23" s="54" t="s">
        <v>37</v>
      </c>
      <c r="C23" s="51">
        <v>4.5</v>
      </c>
    </row>
    <row r="24" spans="1:6" x14ac:dyDescent="0.35">
      <c r="A24" s="51" t="s">
        <v>26</v>
      </c>
      <c r="B24" s="54" t="s">
        <v>37</v>
      </c>
      <c r="C24" s="51">
        <v>3</v>
      </c>
    </row>
    <row r="25" spans="1:6" x14ac:dyDescent="0.35">
      <c r="A25" s="53" t="s">
        <v>31</v>
      </c>
      <c r="B25" s="54" t="s">
        <v>60</v>
      </c>
      <c r="C25" s="51">
        <v>3</v>
      </c>
    </row>
    <row r="26" spans="1:6" x14ac:dyDescent="0.35">
      <c r="A26" s="55"/>
      <c r="B26" s="54" t="s">
        <v>32</v>
      </c>
      <c r="C26" s="51">
        <v>3</v>
      </c>
    </row>
    <row r="27" spans="1:6" x14ac:dyDescent="0.35">
      <c r="A27" s="51" t="s">
        <v>33</v>
      </c>
      <c r="B27" s="51"/>
      <c r="C27" s="51"/>
    </row>
    <row r="28" spans="1:6" x14ac:dyDescent="0.35">
      <c r="A28" s="46" t="str">
        <f>"Day " &amp;Formulas!A7 &amp;" - " &amp; VLOOKUP(Formulas!A7,Formulas!$A$2:$C$15,3,0) &amp; " - " &amp; TEXT(D1 - 1 + Formulas!A7,"m/d/yy")</f>
        <v>Day 4 - Friday - 8/11/17</v>
      </c>
      <c r="B28" s="47" t="s">
        <v>23</v>
      </c>
      <c r="C28" s="47"/>
      <c r="D28" s="48">
        <f>SUM(C29:C36)</f>
        <v>21.875</v>
      </c>
      <c r="E28" s="49">
        <f>INT(D28/16)</f>
        <v>1</v>
      </c>
      <c r="F28" s="50">
        <f>D28-E28*16</f>
        <v>5.875</v>
      </c>
    </row>
    <row r="29" spans="1:6" x14ac:dyDescent="0.35">
      <c r="A29" s="53" t="s">
        <v>24</v>
      </c>
      <c r="B29" s="51" t="s">
        <v>55</v>
      </c>
      <c r="C29" s="51">
        <v>4</v>
      </c>
      <c r="D29" s="52"/>
    </row>
    <row r="30" spans="1:6" x14ac:dyDescent="0.35">
      <c r="A30" s="55"/>
      <c r="B30" s="51" t="s">
        <v>35</v>
      </c>
      <c r="C30" s="51">
        <v>1.5</v>
      </c>
    </row>
    <row r="31" spans="1:6" x14ac:dyDescent="0.35">
      <c r="A31" s="51" t="s">
        <v>26</v>
      </c>
      <c r="B31" s="51" t="s">
        <v>27</v>
      </c>
      <c r="C31" s="51">
        <v>2.875</v>
      </c>
    </row>
    <row r="32" spans="1:6" x14ac:dyDescent="0.35">
      <c r="A32" s="51" t="s">
        <v>28</v>
      </c>
      <c r="B32" s="54" t="s">
        <v>37</v>
      </c>
      <c r="C32" s="51">
        <v>4.5</v>
      </c>
    </row>
    <row r="33" spans="1:6" x14ac:dyDescent="0.35">
      <c r="A33" s="51" t="s">
        <v>26</v>
      </c>
      <c r="B33" s="54" t="s">
        <v>37</v>
      </c>
      <c r="C33" s="51">
        <v>3</v>
      </c>
    </row>
    <row r="34" spans="1:6" x14ac:dyDescent="0.35">
      <c r="A34" s="53" t="s">
        <v>31</v>
      </c>
      <c r="B34" s="54" t="s">
        <v>61</v>
      </c>
      <c r="C34" s="51">
        <v>3</v>
      </c>
    </row>
    <row r="35" spans="1:6" x14ac:dyDescent="0.35">
      <c r="A35" s="55"/>
      <c r="B35" s="54" t="s">
        <v>32</v>
      </c>
      <c r="C35" s="51">
        <v>3</v>
      </c>
    </row>
    <row r="36" spans="1:6" x14ac:dyDescent="0.35">
      <c r="A36" s="51" t="s">
        <v>33</v>
      </c>
      <c r="B36" s="51"/>
      <c r="C36" s="51"/>
    </row>
    <row r="37" spans="1:6" x14ac:dyDescent="0.35">
      <c r="A37" s="46" t="str">
        <f>"Day " &amp;Formulas!A8 &amp;" - " &amp; VLOOKUP(Formulas!A8,Formulas!$A$2:$C$15,3,0) &amp; " - " &amp; TEXT(D1 - 1 + Formulas!A8,"m/d/yy")</f>
        <v>Day 5 - Saturday - 8/12/17</v>
      </c>
      <c r="B37" s="47" t="s">
        <v>23</v>
      </c>
      <c r="C37" s="47"/>
      <c r="D37" s="48">
        <f>SUM(C38:C45)</f>
        <v>21.875</v>
      </c>
      <c r="E37" s="49">
        <f>INT(D37/16)</f>
        <v>1</v>
      </c>
      <c r="F37" s="50">
        <f>D37-E37*16</f>
        <v>5.875</v>
      </c>
    </row>
    <row r="38" spans="1:6" x14ac:dyDescent="0.35">
      <c r="A38" s="53" t="s">
        <v>24</v>
      </c>
      <c r="B38" s="51" t="s">
        <v>36</v>
      </c>
      <c r="C38" s="51">
        <v>4</v>
      </c>
      <c r="D38" s="52"/>
    </row>
    <row r="39" spans="1:6" x14ac:dyDescent="0.35">
      <c r="A39" s="55"/>
      <c r="B39" s="51" t="s">
        <v>35</v>
      </c>
      <c r="C39" s="51">
        <v>1.5</v>
      </c>
    </row>
    <row r="40" spans="1:6" x14ac:dyDescent="0.35">
      <c r="A40" s="51" t="s">
        <v>26</v>
      </c>
      <c r="B40" s="51" t="s">
        <v>27</v>
      </c>
      <c r="C40" s="51">
        <v>2.875</v>
      </c>
    </row>
    <row r="41" spans="1:6" x14ac:dyDescent="0.35">
      <c r="A41" s="51" t="s">
        <v>28</v>
      </c>
      <c r="B41" s="54" t="s">
        <v>37</v>
      </c>
      <c r="C41" s="51">
        <v>4.5</v>
      </c>
    </row>
    <row r="42" spans="1:6" x14ac:dyDescent="0.35">
      <c r="A42" s="51" t="s">
        <v>26</v>
      </c>
      <c r="B42" s="54" t="s">
        <v>37</v>
      </c>
      <c r="C42" s="51">
        <v>3</v>
      </c>
    </row>
    <row r="43" spans="1:6" x14ac:dyDescent="0.35">
      <c r="A43" s="53" t="s">
        <v>31</v>
      </c>
      <c r="B43" s="54" t="s">
        <v>57</v>
      </c>
      <c r="C43" s="51">
        <v>3</v>
      </c>
    </row>
    <row r="44" spans="1:6" x14ac:dyDescent="0.35">
      <c r="A44" s="55"/>
      <c r="B44" s="54" t="s">
        <v>32</v>
      </c>
      <c r="C44" s="51">
        <v>3</v>
      </c>
    </row>
    <row r="45" spans="1:6" x14ac:dyDescent="0.35">
      <c r="A45" s="51" t="s">
        <v>33</v>
      </c>
      <c r="B45" s="51"/>
      <c r="C45" s="51"/>
    </row>
    <row r="46" spans="1:6" x14ac:dyDescent="0.35">
      <c r="A46" s="46" t="str">
        <f>"Day " &amp;Formulas!A9 &amp;" - " &amp; VLOOKUP(Formulas!A9,Formulas!$A$2:$C$15,3,0) &amp; " - " &amp; TEXT(D1 - 1 + Formulas!A9,"m/d/yy")</f>
        <v>Day 6 - Sunday - 8/13/17</v>
      </c>
      <c r="B46" s="47" t="s">
        <v>23</v>
      </c>
      <c r="C46" s="47"/>
      <c r="D46" s="48">
        <f>SUM(C47:C54)</f>
        <v>21.875</v>
      </c>
      <c r="E46" s="49">
        <f>INT(D46/16)</f>
        <v>1</v>
      </c>
      <c r="F46" s="50">
        <f>D46-E46*16</f>
        <v>5.875</v>
      </c>
    </row>
    <row r="47" spans="1:6" x14ac:dyDescent="0.35">
      <c r="A47" s="53" t="s">
        <v>24</v>
      </c>
      <c r="B47" s="51" t="s">
        <v>36</v>
      </c>
      <c r="C47" s="51">
        <v>4</v>
      </c>
      <c r="D47" s="52"/>
    </row>
    <row r="48" spans="1:6" x14ac:dyDescent="0.35">
      <c r="A48" s="55"/>
      <c r="B48" s="51" t="s">
        <v>35</v>
      </c>
      <c r="C48" s="51">
        <v>1.5</v>
      </c>
    </row>
    <row r="49" spans="1:6" x14ac:dyDescent="0.35">
      <c r="A49" s="51" t="s">
        <v>26</v>
      </c>
      <c r="B49" s="51" t="s">
        <v>27</v>
      </c>
      <c r="C49" s="51">
        <v>2.875</v>
      </c>
    </row>
    <row r="50" spans="1:6" x14ac:dyDescent="0.35">
      <c r="A50" s="51" t="s">
        <v>28</v>
      </c>
      <c r="B50" s="54" t="s">
        <v>37</v>
      </c>
      <c r="C50" s="51">
        <v>4.5</v>
      </c>
    </row>
    <row r="51" spans="1:6" x14ac:dyDescent="0.35">
      <c r="A51" s="51" t="s">
        <v>26</v>
      </c>
      <c r="B51" s="54" t="s">
        <v>37</v>
      </c>
      <c r="C51" s="51">
        <v>3</v>
      </c>
    </row>
    <row r="52" spans="1:6" x14ac:dyDescent="0.35">
      <c r="A52" s="53" t="s">
        <v>31</v>
      </c>
      <c r="B52" s="54" t="s">
        <v>60</v>
      </c>
      <c r="C52" s="51">
        <v>3</v>
      </c>
    </row>
    <row r="53" spans="1:6" x14ac:dyDescent="0.35">
      <c r="A53" s="55"/>
      <c r="B53" s="54" t="s">
        <v>32</v>
      </c>
      <c r="C53" s="51">
        <v>3</v>
      </c>
    </row>
    <row r="54" spans="1:6" x14ac:dyDescent="0.35">
      <c r="A54" s="51" t="s">
        <v>33</v>
      </c>
      <c r="B54" s="51"/>
      <c r="C54" s="51"/>
    </row>
    <row r="55" spans="1:6" x14ac:dyDescent="0.35">
      <c r="A55" s="46" t="str">
        <f>"Day " &amp;Formulas!A10 &amp;" - " &amp; VLOOKUP(Formulas!A10,Formulas!$A$2:$C$15,3,0) &amp; " - " &amp; TEXT(D1 - 1 + Formulas!A10,"m/d/yy")</f>
        <v>Day 7 - Monday - 8/14/17</v>
      </c>
      <c r="B55" s="47" t="s">
        <v>23</v>
      </c>
      <c r="C55" s="47"/>
      <c r="D55" s="48">
        <f>SUM(C56:C62)</f>
        <v>16.875</v>
      </c>
      <c r="E55" s="49">
        <f>INT(D55/16)</f>
        <v>1</v>
      </c>
      <c r="F55" s="50">
        <f>D55-E55*16</f>
        <v>0.875</v>
      </c>
    </row>
    <row r="56" spans="1:6" x14ac:dyDescent="0.35">
      <c r="A56" s="53" t="s">
        <v>24</v>
      </c>
      <c r="B56" s="51" t="s">
        <v>56</v>
      </c>
      <c r="C56" s="51">
        <v>5</v>
      </c>
      <c r="D56" s="52"/>
    </row>
    <row r="57" spans="1:6" x14ac:dyDescent="0.35">
      <c r="A57" s="55"/>
      <c r="B57" s="51" t="s">
        <v>35</v>
      </c>
      <c r="C57" s="51">
        <v>1.5</v>
      </c>
    </row>
    <row r="58" spans="1:6" x14ac:dyDescent="0.35">
      <c r="A58" s="51" t="s">
        <v>26</v>
      </c>
      <c r="B58" s="51" t="s">
        <v>27</v>
      </c>
      <c r="C58" s="51">
        <v>2.375</v>
      </c>
    </row>
    <row r="59" spans="1:6" x14ac:dyDescent="0.35">
      <c r="A59" s="51" t="s">
        <v>28</v>
      </c>
      <c r="B59" s="51" t="s">
        <v>37</v>
      </c>
      <c r="C59" s="51">
        <v>5</v>
      </c>
    </row>
    <row r="60" spans="1:6" x14ac:dyDescent="0.35">
      <c r="A60" s="51" t="s">
        <v>26</v>
      </c>
      <c r="B60" s="54" t="s">
        <v>37</v>
      </c>
      <c r="C60" s="51">
        <v>3</v>
      </c>
    </row>
    <row r="61" spans="1:6" x14ac:dyDescent="0.35">
      <c r="A61" s="51" t="s">
        <v>31</v>
      </c>
      <c r="B61" s="51" t="s">
        <v>25</v>
      </c>
      <c r="C61" s="51"/>
    </row>
    <row r="62" spans="1:6" x14ac:dyDescent="0.35">
      <c r="A62" s="51" t="s">
        <v>33</v>
      </c>
      <c r="B62" s="51" t="s">
        <v>25</v>
      </c>
      <c r="C62" s="51"/>
    </row>
    <row r="63" spans="1:6" ht="25.5" x14ac:dyDescent="0.35">
      <c r="A63" s="49"/>
      <c r="B63" s="47"/>
      <c r="C63" s="56" t="s">
        <v>38</v>
      </c>
      <c r="D63" s="56" t="s">
        <v>39</v>
      </c>
    </row>
    <row r="64" spans="1:6" x14ac:dyDescent="0.35">
      <c r="A64" s="46" t="s">
        <v>40</v>
      </c>
      <c r="B64" s="46"/>
      <c r="C64" s="46">
        <f>SUM(D3:D63)</f>
        <v>143.4</v>
      </c>
      <c r="D64" s="46">
        <f>C64/16</f>
        <v>8.9625000000000004</v>
      </c>
      <c r="E64" s="49">
        <f>INT(C64/16)</f>
        <v>8</v>
      </c>
      <c r="F64" s="50">
        <f>C64-E64*16</f>
        <v>15.400000000000006</v>
      </c>
    </row>
    <row r="69" spans="1:1" x14ac:dyDescent="0.35">
      <c r="A69" s="58" t="s">
        <v>51</v>
      </c>
    </row>
  </sheetData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  <pageSetUpPr fitToPage="1"/>
  </sheetPr>
  <dimension ref="B1:K57"/>
  <sheetViews>
    <sheetView tabSelected="1" workbookViewId="0">
      <selection activeCell="F10" sqref="F10"/>
    </sheetView>
  </sheetViews>
  <sheetFormatPr defaultRowHeight="13.9" x14ac:dyDescent="0.35"/>
  <cols>
    <col min="1" max="1" width="3" customWidth="1"/>
    <col min="2" max="2" width="13.25" style="4" bestFit="1" customWidth="1"/>
    <col min="3" max="3" width="14.875" style="3" customWidth="1"/>
    <col min="4" max="4" width="15.25" style="3" bestFit="1" customWidth="1"/>
    <col min="5" max="5" width="18.25" style="3" bestFit="1" customWidth="1"/>
    <col min="6" max="8" width="18.25" style="3" customWidth="1"/>
    <col min="9" max="9" width="16.5" style="3" bestFit="1" customWidth="1"/>
    <col min="10" max="10" width="12" style="3" bestFit="1" customWidth="1"/>
    <col min="11" max="11" width="10.75" customWidth="1"/>
  </cols>
  <sheetData>
    <row r="1" spans="2:11" x14ac:dyDescent="0.35">
      <c r="B1" s="61" t="s">
        <v>99</v>
      </c>
      <c r="C1" s="61"/>
      <c r="D1" s="61"/>
    </row>
    <row r="2" spans="2:11" ht="14.25" thickBot="1" x14ac:dyDescent="0.4"/>
    <row r="3" spans="2:11" s="8" customFormat="1" x14ac:dyDescent="0.4">
      <c r="B3" s="24"/>
      <c r="C3" s="13" t="s">
        <v>4</v>
      </c>
      <c r="D3" s="13" t="s">
        <v>5</v>
      </c>
      <c r="E3" s="13" t="s">
        <v>95</v>
      </c>
      <c r="F3" s="13" t="s">
        <v>0</v>
      </c>
      <c r="G3" s="13" t="s">
        <v>96</v>
      </c>
      <c r="H3" s="13" t="s">
        <v>2</v>
      </c>
      <c r="I3" s="13" t="s">
        <v>3</v>
      </c>
      <c r="J3" s="13" t="s">
        <v>4</v>
      </c>
      <c r="K3" s="13" t="s">
        <v>41</v>
      </c>
    </row>
    <row r="4" spans="2:11" s="2" customFormat="1" ht="12" thickBot="1" x14ac:dyDescent="0.4">
      <c r="B4" s="23"/>
      <c r="C4" s="14">
        <v>42954</v>
      </c>
      <c r="D4" s="14">
        <v>42955</v>
      </c>
      <c r="E4" s="14">
        <v>42956</v>
      </c>
      <c r="F4" s="14">
        <v>42957</v>
      </c>
      <c r="G4" s="14">
        <v>42958</v>
      </c>
      <c r="H4" s="14">
        <v>42959</v>
      </c>
      <c r="I4" s="14">
        <v>42960</v>
      </c>
      <c r="J4" s="14">
        <v>42961</v>
      </c>
      <c r="K4" s="14"/>
    </row>
    <row r="5" spans="2:11" ht="14.25" thickTop="1" x14ac:dyDescent="0.35">
      <c r="B5" s="9" t="s">
        <v>112</v>
      </c>
      <c r="C5" s="38" t="s">
        <v>98</v>
      </c>
      <c r="D5" s="15" t="s">
        <v>100</v>
      </c>
      <c r="E5" s="15" t="str">
        <f>Itinerary!D6</f>
        <v>MOR</v>
      </c>
      <c r="F5" s="15" t="str">
        <f>Itinerary!E6</f>
        <v>REF</v>
      </c>
      <c r="G5" s="15" t="str">
        <f>Itinerary!F6</f>
        <v>REY</v>
      </c>
      <c r="H5" s="15" t="str">
        <f>Itinerary!G6</f>
        <v>GUN</v>
      </c>
      <c r="I5" s="15" t="str">
        <f>Itinerary!H6</f>
        <v>ELL</v>
      </c>
      <c r="J5" s="39" t="s">
        <v>97</v>
      </c>
      <c r="K5" s="39"/>
    </row>
    <row r="6" spans="2:11" x14ac:dyDescent="0.35">
      <c r="B6" s="10" t="s">
        <v>113</v>
      </c>
      <c r="C6" s="39" t="s">
        <v>97</v>
      </c>
      <c r="D6" s="15" t="s">
        <v>101</v>
      </c>
      <c r="E6" s="15" t="s">
        <v>102</v>
      </c>
      <c r="F6" s="15" t="s">
        <v>103</v>
      </c>
      <c r="G6" s="15" t="s">
        <v>104</v>
      </c>
      <c r="H6" s="15" t="s">
        <v>105</v>
      </c>
      <c r="I6" s="15" t="s">
        <v>106</v>
      </c>
      <c r="J6" s="38" t="s">
        <v>98</v>
      </c>
      <c r="K6" s="38"/>
    </row>
    <row r="7" spans="2:11" x14ac:dyDescent="0.35">
      <c r="B7" s="11" t="s">
        <v>110</v>
      </c>
      <c r="C7" s="39"/>
      <c r="D7" s="15"/>
      <c r="E7" s="15"/>
      <c r="F7" s="15"/>
      <c r="G7" s="15"/>
      <c r="H7" s="15"/>
      <c r="I7" s="15"/>
      <c r="J7" s="38"/>
      <c r="K7" s="38"/>
    </row>
    <row r="8" spans="2:11" x14ac:dyDescent="0.35">
      <c r="B8" s="11" t="s">
        <v>111</v>
      </c>
      <c r="C8" s="39"/>
      <c r="D8" s="15"/>
      <c r="E8" s="15"/>
      <c r="F8" s="15"/>
      <c r="G8" s="15"/>
      <c r="H8" s="15"/>
      <c r="I8" s="15"/>
      <c r="J8" s="38"/>
      <c r="K8" s="38"/>
    </row>
    <row r="9" spans="2:11" x14ac:dyDescent="0.35">
      <c r="B9" s="11" t="s">
        <v>9</v>
      </c>
      <c r="C9" s="40"/>
      <c r="D9" s="16">
        <v>12</v>
      </c>
      <c r="E9" s="16">
        <v>14.7</v>
      </c>
      <c r="F9" s="16">
        <v>14.3</v>
      </c>
      <c r="G9" s="16">
        <v>4.9000000000000004</v>
      </c>
      <c r="H9" s="16">
        <v>5</v>
      </c>
      <c r="I9" s="16">
        <v>10.199999999999999</v>
      </c>
      <c r="J9" s="16">
        <v>4.4000000000000004</v>
      </c>
      <c r="K9" s="16">
        <v>65.5</v>
      </c>
    </row>
    <row r="10" spans="2:11" ht="14.25" thickBot="1" x14ac:dyDescent="0.4">
      <c r="B10" s="12" t="s">
        <v>11</v>
      </c>
      <c r="C10" s="63">
        <v>5184</v>
      </c>
      <c r="D10" s="64">
        <v>5815</v>
      </c>
      <c r="E10" s="64">
        <v>4747</v>
      </c>
      <c r="F10" s="64">
        <v>4642</v>
      </c>
      <c r="G10" s="64">
        <v>5351</v>
      </c>
      <c r="H10" s="64">
        <v>5948</v>
      </c>
      <c r="I10" s="64">
        <v>5226</v>
      </c>
      <c r="J10" s="17">
        <v>3173</v>
      </c>
      <c r="K10" s="17"/>
    </row>
    <row r="11" spans="2:11" ht="14.25" thickBot="1" x14ac:dyDescent="0.4">
      <c r="B11" s="12" t="s">
        <v>107</v>
      </c>
      <c r="C11" s="63"/>
      <c r="D11" s="64">
        <v>7500</v>
      </c>
      <c r="E11" s="64">
        <v>7400</v>
      </c>
      <c r="F11" s="64">
        <v>4900</v>
      </c>
      <c r="G11" s="64">
        <v>5351</v>
      </c>
      <c r="H11" s="64">
        <v>6970</v>
      </c>
      <c r="I11" s="64">
        <v>7050</v>
      </c>
      <c r="J11" s="17"/>
      <c r="K11" s="64"/>
    </row>
    <row r="12" spans="2:11" x14ac:dyDescent="0.35">
      <c r="B12" s="29"/>
      <c r="C12" s="28"/>
      <c r="D12" s="28"/>
      <c r="E12" s="28"/>
      <c r="F12" s="28"/>
      <c r="G12" s="28"/>
      <c r="H12" s="28"/>
      <c r="I12" s="28"/>
      <c r="J12" s="28"/>
    </row>
    <row r="13" spans="2:11" ht="14.25" thickBot="1" x14ac:dyDescent="0.4">
      <c r="B13" s="37" t="s">
        <v>14</v>
      </c>
      <c r="C13" s="28"/>
      <c r="D13" s="28"/>
      <c r="E13" s="28"/>
      <c r="F13" s="28"/>
      <c r="G13" s="28"/>
      <c r="H13" s="28"/>
      <c r="I13" s="28"/>
      <c r="J13" s="28"/>
    </row>
    <row r="14" spans="2:11" x14ac:dyDescent="0.35">
      <c r="B14" s="18" t="s">
        <v>15</v>
      </c>
      <c r="C14" s="41"/>
      <c r="D14" s="20"/>
      <c r="E14" s="20"/>
      <c r="F14" s="20"/>
      <c r="G14" s="20"/>
      <c r="H14" s="20"/>
      <c r="I14" s="20"/>
      <c r="J14" s="20"/>
    </row>
    <row r="15" spans="2:11" ht="14.25" thickBot="1" x14ac:dyDescent="0.4">
      <c r="B15" s="19" t="s">
        <v>12</v>
      </c>
      <c r="C15" s="42"/>
      <c r="D15" s="21"/>
      <c r="E15" s="22"/>
      <c r="F15" s="22"/>
      <c r="G15" s="22"/>
      <c r="H15" s="22"/>
      <c r="I15" s="22"/>
      <c r="J15" s="21"/>
    </row>
    <row r="16" spans="2:11" x14ac:dyDescent="0.35">
      <c r="B16" s="18" t="s">
        <v>17</v>
      </c>
      <c r="C16" s="41"/>
      <c r="D16" s="20"/>
      <c r="E16" s="20"/>
      <c r="F16" s="20"/>
      <c r="G16" s="20"/>
      <c r="H16" s="20"/>
      <c r="I16" s="20"/>
      <c r="J16" s="20"/>
    </row>
    <row r="17" spans="2:10" ht="14.25" thickBot="1" x14ac:dyDescent="0.4">
      <c r="B17" s="19" t="s">
        <v>12</v>
      </c>
      <c r="C17" s="42"/>
      <c r="D17" s="21"/>
      <c r="E17" s="22"/>
      <c r="F17" s="22"/>
      <c r="G17" s="22"/>
      <c r="H17" s="22"/>
      <c r="I17" s="27"/>
      <c r="J17" s="21"/>
    </row>
    <row r="18" spans="2:10" x14ac:dyDescent="0.35">
      <c r="B18" s="18" t="s">
        <v>18</v>
      </c>
      <c r="C18" s="41"/>
      <c r="D18" s="20"/>
      <c r="E18" s="20"/>
      <c r="F18" s="20"/>
      <c r="G18" s="20"/>
      <c r="H18" s="20"/>
      <c r="I18" s="20"/>
      <c r="J18" s="20"/>
    </row>
    <row r="19" spans="2:10" x14ac:dyDescent="0.35">
      <c r="B19" s="19" t="s">
        <v>12</v>
      </c>
      <c r="C19" s="42"/>
      <c r="D19" s="21"/>
      <c r="E19" s="22"/>
      <c r="F19" s="22"/>
      <c r="G19" s="22"/>
      <c r="H19" s="22"/>
      <c r="I19" s="27"/>
      <c r="J19" s="21"/>
    </row>
    <row r="21" spans="2:10" ht="13.5" x14ac:dyDescent="0.35">
      <c r="B21" s="62" t="s">
        <v>62</v>
      </c>
      <c r="G21" s="3" t="s">
        <v>108</v>
      </c>
    </row>
    <row r="22" spans="2:10" ht="13.5" x14ac:dyDescent="0.35">
      <c r="B22" s="62" t="s">
        <v>63</v>
      </c>
      <c r="G22" s="3" t="s">
        <v>109</v>
      </c>
    </row>
    <row r="23" spans="2:10" ht="13.5" x14ac:dyDescent="0.35">
      <c r="B23" s="62" t="s">
        <v>64</v>
      </c>
    </row>
    <row r="24" spans="2:10" ht="13.5" x14ac:dyDescent="0.35">
      <c r="B24" s="62" t="s">
        <v>65</v>
      </c>
    </row>
    <row r="25" spans="2:10" ht="13.5" x14ac:dyDescent="0.35">
      <c r="B25" s="62" t="s">
        <v>66</v>
      </c>
    </row>
    <row r="26" spans="2:10" ht="13.5" x14ac:dyDescent="0.35">
      <c r="B26" s="62" t="s">
        <v>67</v>
      </c>
    </row>
    <row r="27" spans="2:10" ht="13.5" x14ac:dyDescent="0.35">
      <c r="B27" s="62" t="s">
        <v>68</v>
      </c>
    </row>
    <row r="28" spans="2:10" ht="13.5" x14ac:dyDescent="0.35">
      <c r="B28" s="62" t="s">
        <v>69</v>
      </c>
    </row>
    <row r="29" spans="2:10" ht="13.5" x14ac:dyDescent="0.35">
      <c r="B29" s="62" t="s">
        <v>70</v>
      </c>
    </row>
    <row r="30" spans="2:10" ht="13.5" x14ac:dyDescent="0.35">
      <c r="B30" s="62" t="s">
        <v>71</v>
      </c>
    </row>
    <row r="31" spans="2:10" ht="13.5" x14ac:dyDescent="0.35">
      <c r="B31" s="62" t="s">
        <v>72</v>
      </c>
    </row>
    <row r="32" spans="2:10" ht="13.5" x14ac:dyDescent="0.35">
      <c r="B32" s="62" t="s">
        <v>73</v>
      </c>
    </row>
    <row r="33" spans="2:2" ht="13.5" x14ac:dyDescent="0.35">
      <c r="B33" s="62" t="s">
        <v>74</v>
      </c>
    </row>
    <row r="34" spans="2:2" ht="13.5" x14ac:dyDescent="0.35">
      <c r="B34" s="62" t="s">
        <v>75</v>
      </c>
    </row>
    <row r="35" spans="2:2" ht="13.5" x14ac:dyDescent="0.35">
      <c r="B35" s="62" t="s">
        <v>76</v>
      </c>
    </row>
    <row r="36" spans="2:2" ht="13.5" x14ac:dyDescent="0.35">
      <c r="B36" s="62" t="s">
        <v>73</v>
      </c>
    </row>
    <row r="37" spans="2:2" ht="13.5" x14ac:dyDescent="0.35">
      <c r="B37" s="62" t="s">
        <v>77</v>
      </c>
    </row>
    <row r="38" spans="2:2" ht="13.5" x14ac:dyDescent="0.35">
      <c r="B38" s="62" t="s">
        <v>78</v>
      </c>
    </row>
    <row r="39" spans="2:2" ht="13.5" x14ac:dyDescent="0.35">
      <c r="B39" s="62" t="s">
        <v>79</v>
      </c>
    </row>
    <row r="40" spans="2:2" ht="13.5" x14ac:dyDescent="0.35">
      <c r="B40" s="62" t="s">
        <v>69</v>
      </c>
    </row>
    <row r="41" spans="2:2" ht="13.5" x14ac:dyDescent="0.35">
      <c r="B41" s="62" t="s">
        <v>80</v>
      </c>
    </row>
    <row r="42" spans="2:2" ht="13.5" x14ac:dyDescent="0.35">
      <c r="B42" s="62" t="s">
        <v>81</v>
      </c>
    </row>
    <row r="43" spans="2:2" ht="13.5" x14ac:dyDescent="0.35">
      <c r="B43" s="62" t="s">
        <v>82</v>
      </c>
    </row>
    <row r="44" spans="2:2" ht="13.5" x14ac:dyDescent="0.35">
      <c r="B44" s="62" t="s">
        <v>69</v>
      </c>
    </row>
    <row r="45" spans="2:2" ht="13.5" x14ac:dyDescent="0.35">
      <c r="B45" s="62" t="s">
        <v>83</v>
      </c>
    </row>
    <row r="46" spans="2:2" ht="13.5" x14ac:dyDescent="0.35">
      <c r="B46" s="62" t="s">
        <v>84</v>
      </c>
    </row>
    <row r="47" spans="2:2" ht="13.5" x14ac:dyDescent="0.35">
      <c r="B47" s="62" t="s">
        <v>85</v>
      </c>
    </row>
    <row r="48" spans="2:2" ht="13.5" x14ac:dyDescent="0.35">
      <c r="B48" s="62" t="s">
        <v>69</v>
      </c>
    </row>
    <row r="49" spans="2:2" ht="13.5" x14ac:dyDescent="0.35">
      <c r="B49" s="62" t="s">
        <v>86</v>
      </c>
    </row>
    <row r="50" spans="2:2" ht="13.5" x14ac:dyDescent="0.35">
      <c r="B50" s="62" t="s">
        <v>87</v>
      </c>
    </row>
    <row r="51" spans="2:2" ht="13.5" x14ac:dyDescent="0.35">
      <c r="B51" s="62" t="s">
        <v>88</v>
      </c>
    </row>
    <row r="52" spans="2:2" ht="13.5" x14ac:dyDescent="0.35">
      <c r="B52" s="62" t="s">
        <v>89</v>
      </c>
    </row>
    <row r="53" spans="2:2" ht="13.5" x14ac:dyDescent="0.35">
      <c r="B53" s="62" t="s">
        <v>90</v>
      </c>
    </row>
    <row r="54" spans="2:2" ht="13.5" x14ac:dyDescent="0.35">
      <c r="B54" s="62" t="s">
        <v>91</v>
      </c>
    </row>
    <row r="55" spans="2:2" ht="13.5" x14ac:dyDescent="0.35">
      <c r="B55" s="62" t="s">
        <v>92</v>
      </c>
    </row>
    <row r="56" spans="2:2" ht="13.5" x14ac:dyDescent="0.35">
      <c r="B56" s="62" t="s">
        <v>93</v>
      </c>
    </row>
    <row r="57" spans="2:2" ht="13.5" x14ac:dyDescent="0.35">
      <c r="B57" s="62" t="s">
        <v>94</v>
      </c>
    </row>
  </sheetData>
  <mergeCells count="1">
    <mergeCell ref="B1:D1"/>
  </mergeCells>
  <printOptions horizontalCentered="1"/>
  <pageMargins left="0.45" right="0.45" top="0.75" bottom="0.75" header="0.3" footer="0.3"/>
  <pageSetup scale="86" orientation="landscape" r:id="rId1"/>
  <headerFooter>
    <oddHeader>&amp;C&amp;"Arial,Bold"&amp;16Eagle Cap Wilderness Itinerary #2</oddHead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B1:H36"/>
  <sheetViews>
    <sheetView workbookViewId="0">
      <selection activeCell="B4" sqref="B4"/>
    </sheetView>
  </sheetViews>
  <sheetFormatPr defaultRowHeight="13.9" x14ac:dyDescent="0.35"/>
  <cols>
    <col min="1" max="1" width="3" customWidth="1"/>
    <col min="2" max="2" width="5.25" style="4" customWidth="1"/>
    <col min="3" max="8" width="18.625" style="3" customWidth="1"/>
  </cols>
  <sheetData>
    <row r="1" spans="2:8" ht="14.25" thickBot="1" x14ac:dyDescent="0.4"/>
    <row r="2" spans="2:8" s="1" customFormat="1" x14ac:dyDescent="0.4">
      <c r="B2" s="25"/>
      <c r="C2" s="6" t="s">
        <v>0</v>
      </c>
      <c r="D2" s="6" t="s">
        <v>1</v>
      </c>
      <c r="E2" s="6" t="s">
        <v>2</v>
      </c>
      <c r="F2" s="6" t="s">
        <v>3</v>
      </c>
      <c r="G2" s="6" t="s">
        <v>4</v>
      </c>
      <c r="H2" s="7" t="s">
        <v>5</v>
      </c>
    </row>
    <row r="3" spans="2:8" s="2" customFormat="1" ht="12" thickBot="1" x14ac:dyDescent="0.4">
      <c r="B3" s="26"/>
      <c r="C3" s="5">
        <v>42228</v>
      </c>
      <c r="D3" s="5">
        <v>42229</v>
      </c>
      <c r="E3" s="5">
        <v>42230</v>
      </c>
      <c r="F3" s="5">
        <v>42231</v>
      </c>
      <c r="G3" s="5">
        <v>42232</v>
      </c>
      <c r="H3" s="5">
        <v>42233</v>
      </c>
    </row>
    <row r="4" spans="2:8" ht="14.65" thickTop="1" thickBot="1" x14ac:dyDescent="0.4">
      <c r="B4" s="32" t="s">
        <v>6</v>
      </c>
      <c r="C4" s="35" t="s">
        <v>10</v>
      </c>
      <c r="D4" s="36" t="s">
        <v>16</v>
      </c>
      <c r="E4" s="30"/>
      <c r="F4" s="30"/>
      <c r="G4" s="30"/>
      <c r="H4" s="36" t="s">
        <v>16</v>
      </c>
    </row>
    <row r="5" spans="2:8" ht="14.65" thickTop="1" thickBot="1" x14ac:dyDescent="0.4">
      <c r="B5" s="34" t="s">
        <v>7</v>
      </c>
      <c r="C5" s="36" t="s">
        <v>13</v>
      </c>
      <c r="D5" s="31"/>
      <c r="E5" s="31"/>
      <c r="F5" s="31"/>
      <c r="G5" s="31"/>
      <c r="H5" s="35" t="s">
        <v>13</v>
      </c>
    </row>
    <row r="6" spans="2:8" ht="14.25" thickBot="1" x14ac:dyDescent="0.4">
      <c r="B6" s="33" t="s">
        <v>8</v>
      </c>
      <c r="C6" s="36" t="s">
        <v>16</v>
      </c>
      <c r="D6" s="31"/>
      <c r="E6" s="31"/>
      <c r="F6" s="31"/>
      <c r="G6" s="31"/>
      <c r="H6" s="36" t="s">
        <v>10</v>
      </c>
    </row>
    <row r="36" spans="8:8" x14ac:dyDescent="0.35">
      <c r="H36"/>
    </row>
  </sheetData>
  <pageMargins left="0.45" right="0.45" top="0.75" bottom="0.75" header="0.3" footer="0.3"/>
  <pageSetup scale="98" orientation="landscape" horizontalDpi="0" verticalDpi="0" r:id="rId1"/>
  <headerFooter>
    <oddHeader>&amp;C&amp;"Arial,Bold"&amp;16Meal Planning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"/>
  <sheetViews>
    <sheetView workbookViewId="0">
      <selection activeCell="B2" sqref="B2"/>
    </sheetView>
  </sheetViews>
  <sheetFormatPr defaultRowHeight="13.5" x14ac:dyDescent="0.35"/>
  <sheetData>
    <row r="1" spans="1:3" x14ac:dyDescent="0.35">
      <c r="A1" t="s">
        <v>50</v>
      </c>
      <c r="B1" t="s">
        <v>53</v>
      </c>
    </row>
    <row r="2" spans="1:3" x14ac:dyDescent="0.35">
      <c r="B2" s="57">
        <v>1</v>
      </c>
      <c r="C2" t="s">
        <v>43</v>
      </c>
    </row>
    <row r="3" spans="1:3" x14ac:dyDescent="0.35">
      <c r="B3" s="57">
        <v>2</v>
      </c>
      <c r="C3" t="s">
        <v>44</v>
      </c>
    </row>
    <row r="4" spans="1:3" x14ac:dyDescent="0.35">
      <c r="A4">
        <v>1</v>
      </c>
      <c r="B4" s="57">
        <v>3</v>
      </c>
      <c r="C4" t="s">
        <v>45</v>
      </c>
    </row>
    <row r="5" spans="1:3" x14ac:dyDescent="0.35">
      <c r="A5">
        <v>2</v>
      </c>
      <c r="B5" s="57">
        <v>4</v>
      </c>
      <c r="C5" t="s">
        <v>46</v>
      </c>
    </row>
    <row r="6" spans="1:3" x14ac:dyDescent="0.35">
      <c r="A6">
        <v>3</v>
      </c>
      <c r="B6" s="57">
        <v>5</v>
      </c>
      <c r="C6" t="s">
        <v>47</v>
      </c>
    </row>
    <row r="7" spans="1:3" x14ac:dyDescent="0.35">
      <c r="A7">
        <v>4</v>
      </c>
      <c r="B7" s="57">
        <v>6</v>
      </c>
      <c r="C7" t="s">
        <v>48</v>
      </c>
    </row>
    <row r="8" spans="1:3" x14ac:dyDescent="0.35">
      <c r="A8">
        <v>5</v>
      </c>
      <c r="B8" s="57">
        <v>7</v>
      </c>
      <c r="C8" t="s">
        <v>49</v>
      </c>
    </row>
    <row r="9" spans="1:3" x14ac:dyDescent="0.35">
      <c r="A9">
        <v>6</v>
      </c>
      <c r="B9" s="57">
        <v>1</v>
      </c>
      <c r="C9" t="s">
        <v>43</v>
      </c>
    </row>
    <row r="10" spans="1:3" x14ac:dyDescent="0.35">
      <c r="A10">
        <v>7</v>
      </c>
      <c r="B10" s="57">
        <v>2</v>
      </c>
      <c r="C10" t="s">
        <v>44</v>
      </c>
    </row>
    <row r="11" spans="1:3" x14ac:dyDescent="0.35">
      <c r="A11">
        <v>8</v>
      </c>
      <c r="B11" s="57">
        <v>3</v>
      </c>
      <c r="C11" t="s">
        <v>45</v>
      </c>
    </row>
    <row r="12" spans="1:3" x14ac:dyDescent="0.35">
      <c r="A12">
        <v>9</v>
      </c>
      <c r="B12" s="57">
        <v>4</v>
      </c>
      <c r="C12" t="s">
        <v>46</v>
      </c>
    </row>
    <row r="13" spans="1:3" x14ac:dyDescent="0.35">
      <c r="A13">
        <v>10</v>
      </c>
      <c r="B13" s="57">
        <v>5</v>
      </c>
      <c r="C1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Menu</vt:lpstr>
      <vt:lpstr>Itinerary</vt:lpstr>
      <vt:lpstr>Meal Planning</vt:lpstr>
      <vt:lpstr>Formulas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Sean</dc:creator>
  <cp:lastModifiedBy>J RESER</cp:lastModifiedBy>
  <cp:lastPrinted>2014-08-01T21:59:08Z</cp:lastPrinted>
  <dcterms:created xsi:type="dcterms:W3CDTF">2014-07-25T19:59:56Z</dcterms:created>
  <dcterms:modified xsi:type="dcterms:W3CDTF">2017-08-03T19:29:39Z</dcterms:modified>
</cp:coreProperties>
</file>